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chen/Downloads/"/>
    </mc:Choice>
  </mc:AlternateContent>
  <xr:revisionPtr revIDLastSave="0" documentId="13_ncr:1_{519D7E14-3D4E-BA43-BB0D-A2F56ABA9B6B}" xr6:coauthVersionLast="45" xr6:coauthVersionMax="45" xr10:uidLastSave="{00000000-0000-0000-0000-000000000000}"/>
  <bookViews>
    <workbookView xWindow="2840" yWindow="460" windowWidth="25960" windowHeight="16520" activeTab="1" xr2:uid="{697568A1-1EEC-904C-9572-C75F474C5EB3}"/>
  </bookViews>
  <sheets>
    <sheet name="2020上半年" sheetId="2" r:id="rId1"/>
    <sheet name="2020下半年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2" i="2"/>
  <c r="J11" i="2"/>
  <c r="I13" i="2"/>
  <c r="H13" i="2"/>
  <c r="P17" i="1"/>
  <c r="O17" i="1"/>
  <c r="N17" i="1"/>
  <c r="P16" i="1"/>
  <c r="P15" i="1"/>
  <c r="P14" i="1"/>
  <c r="P13" i="1"/>
  <c r="P5" i="1"/>
  <c r="P8" i="1" s="1"/>
  <c r="P4" i="1"/>
  <c r="O6" i="1"/>
  <c r="N6" i="1"/>
  <c r="P6" i="1" s="1"/>
  <c r="N5" i="1"/>
  <c r="O4" i="1"/>
  <c r="N4" i="1"/>
  <c r="I38" i="1"/>
  <c r="J4" i="2"/>
  <c r="C36" i="1"/>
  <c r="N7" i="1" s="1"/>
  <c r="P7" i="1" s="1"/>
  <c r="D28" i="1"/>
  <c r="O5" i="1" s="1"/>
  <c r="C28" i="1"/>
  <c r="D9" i="1"/>
  <c r="C9" i="1"/>
  <c r="I6" i="2"/>
  <c r="H6" i="2"/>
  <c r="I5" i="2"/>
  <c r="H5" i="2"/>
  <c r="I4" i="2"/>
  <c r="H4" i="2"/>
  <c r="D19" i="2"/>
  <c r="C19" i="2"/>
  <c r="O8" i="1" l="1"/>
  <c r="N8" i="1"/>
  <c r="J5" i="2"/>
  <c r="J6" i="2" l="1"/>
</calcChain>
</file>

<file path=xl/sharedStrings.xml><?xml version="1.0" encoding="utf-8"?>
<sst xmlns="http://schemas.openxmlformats.org/spreadsheetml/2006/main" count="146" uniqueCount="95">
  <si>
    <t>新生說明會</t>
    <phoneticPr fontId="1" type="noConversion"/>
  </si>
  <si>
    <t>活動日期：2020.08.06</t>
    <phoneticPr fontId="1" type="noConversion"/>
  </si>
  <si>
    <t>日期</t>
    <phoneticPr fontId="1" type="noConversion"/>
  </si>
  <si>
    <t>摘要</t>
    <phoneticPr fontId="1" type="noConversion"/>
  </si>
  <si>
    <t>收入</t>
    <phoneticPr fontId="1" type="noConversion"/>
  </si>
  <si>
    <t>支出</t>
    <phoneticPr fontId="1" type="noConversion"/>
  </si>
  <si>
    <t>影印</t>
    <phoneticPr fontId="1" type="noConversion"/>
  </si>
  <si>
    <t>零食</t>
    <phoneticPr fontId="1" type="noConversion"/>
  </si>
  <si>
    <t>場地租金</t>
    <phoneticPr fontId="1" type="noConversion"/>
  </si>
  <si>
    <t>小計</t>
    <phoneticPr fontId="1" type="noConversion"/>
  </si>
  <si>
    <t>小運動會</t>
    <phoneticPr fontId="1" type="noConversion"/>
  </si>
  <si>
    <t>活動日期：2020.08.12</t>
    <phoneticPr fontId="1" type="noConversion"/>
  </si>
  <si>
    <t>道具相關材料</t>
    <phoneticPr fontId="1" type="noConversion"/>
  </si>
  <si>
    <t>魔鬼氈黏扣帶</t>
  </si>
  <si>
    <t>充氣骰子</t>
  </si>
  <si>
    <t>免洗紙杯</t>
  </si>
  <si>
    <t>100呎童軍繩</t>
  </si>
  <si>
    <t>短童軍繩</t>
  </si>
  <si>
    <t>場地</t>
    <phoneticPr fontId="1" type="noConversion"/>
  </si>
  <si>
    <t>瓶裝水</t>
    <phoneticPr fontId="1" type="noConversion"/>
  </si>
  <si>
    <t>晚餐盈餘</t>
    <phoneticPr fontId="1" type="noConversion"/>
  </si>
  <si>
    <t>報名費</t>
    <phoneticPr fontId="1" type="noConversion"/>
  </si>
  <si>
    <t>新生合宿</t>
    <phoneticPr fontId="1" type="noConversion"/>
  </si>
  <si>
    <t>活動日期：2020.09.17-18</t>
    <phoneticPr fontId="1" type="noConversion"/>
  </si>
  <si>
    <t>名牌（吊繩）</t>
  </si>
  <si>
    <t>名牌（塑膠套）</t>
  </si>
  <si>
    <t>道具(瓦楞板、色紙、宣紙)</t>
  </si>
  <si>
    <t>獎品（零食）</t>
  </si>
  <si>
    <t>獎品（零食）</t>
    <phoneticPr fontId="1" type="noConversion"/>
  </si>
  <si>
    <t>道具（計分板）</t>
  </si>
  <si>
    <t>道具(膠帶)</t>
  </si>
  <si>
    <t>道具（兩人三腳綁帶、白板筆）</t>
  </si>
  <si>
    <t>傳藝中心門票（場勘）</t>
  </si>
  <si>
    <t>車費（場勘）</t>
    <phoneticPr fontId="1" type="noConversion"/>
  </si>
  <si>
    <t>油價（場勘）</t>
    <phoneticPr fontId="1" type="noConversion"/>
  </si>
  <si>
    <t>獎品（星巴克）</t>
  </si>
  <si>
    <t>道具（名牌、藏寶圖、計分板標示、貼紙）</t>
  </si>
  <si>
    <t>道具（線索緞帶）</t>
  </si>
  <si>
    <t>獎品（桌遊）</t>
  </si>
  <si>
    <t>獎狀</t>
  </si>
  <si>
    <t>保險</t>
  </si>
  <si>
    <t>民宿</t>
  </si>
  <si>
    <t>民宿訂金</t>
  </si>
  <si>
    <t>第一天晚餐</t>
  </si>
  <si>
    <t>遊覽車</t>
  </si>
  <si>
    <t>傳藝中心門票</t>
  </si>
  <si>
    <t>第二天午餐(一小）</t>
  </si>
  <si>
    <t>第二天午餐(二小）</t>
  </si>
  <si>
    <t>第二天午餐(三小）</t>
  </si>
  <si>
    <t>第二天午餐(四小）</t>
  </si>
  <si>
    <t>第二天午餐(大二幹部）</t>
  </si>
  <si>
    <t>第二天午餐(大三幹部）</t>
  </si>
  <si>
    <t xml:space="preserve"> 收支結算表</t>
    <phoneticPr fontId="1" type="noConversion"/>
  </si>
  <si>
    <t>結餘</t>
    <phoneticPr fontId="1" type="noConversion"/>
  </si>
  <si>
    <t>停車費（場勘）</t>
    <phoneticPr fontId="1" type="noConversion"/>
  </si>
  <si>
    <t>其他</t>
    <phoneticPr fontId="1" type="noConversion"/>
  </si>
  <si>
    <t>會服</t>
  </si>
  <si>
    <t>會服運費</t>
  </si>
  <si>
    <t>幹部合宿</t>
    <phoneticPr fontId="1" type="noConversion"/>
  </si>
  <si>
    <t>活動日期：2020.03.09-11</t>
    <phoneticPr fontId="1" type="noConversion"/>
  </si>
  <si>
    <t>學長姐會服</t>
    <phoneticPr fontId="1" type="noConversion"/>
  </si>
  <si>
    <r>
      <rPr>
        <sz val="12"/>
        <color rgb="FF000000"/>
        <rFont val="新細明體"/>
        <family val="2"/>
        <charset val="136"/>
      </rPr>
      <t>小計</t>
    </r>
    <phoneticPr fontId="1" type="noConversion"/>
  </si>
  <si>
    <t>住宿費</t>
    <phoneticPr fontId="1" type="noConversion"/>
  </si>
  <si>
    <t>火車</t>
    <phoneticPr fontId="1" type="noConversion"/>
  </si>
  <si>
    <t>行李費</t>
    <phoneticPr fontId="1" type="noConversion"/>
  </si>
  <si>
    <t>活動採買</t>
    <phoneticPr fontId="1" type="noConversion"/>
  </si>
  <si>
    <t>計程車車費</t>
    <phoneticPr fontId="1" type="noConversion"/>
  </si>
  <si>
    <t>烤肉</t>
    <phoneticPr fontId="1" type="noConversion"/>
  </si>
  <si>
    <t>第一天活動費用</t>
    <phoneticPr fontId="1" type="noConversion"/>
  </si>
  <si>
    <t>保險</t>
    <phoneticPr fontId="1" type="noConversion"/>
  </si>
  <si>
    <t>第二天午餐</t>
    <phoneticPr fontId="1" type="noConversion"/>
  </si>
  <si>
    <t>第二天半日遊</t>
    <phoneticPr fontId="1" type="noConversion"/>
  </si>
  <si>
    <t>第三天午餐</t>
    <phoneticPr fontId="1" type="noConversion"/>
  </si>
  <si>
    <t>賞鯨</t>
    <phoneticPr fontId="1" type="noConversion"/>
  </si>
  <si>
    <t>暈船藥</t>
    <phoneticPr fontId="1" type="noConversion"/>
  </si>
  <si>
    <t>團費</t>
    <phoneticPr fontId="1" type="noConversion"/>
  </si>
  <si>
    <t>收支結算表</t>
    <phoneticPr fontId="1" type="noConversion"/>
  </si>
  <si>
    <t>代表處補助</t>
    <phoneticPr fontId="1" type="noConversion"/>
  </si>
  <si>
    <t>代表處補助退款</t>
    <phoneticPr fontId="1" type="noConversion"/>
  </si>
  <si>
    <t>備註：代表處補助已匯款至學生會的日本帳戶，等明年幹部回去日本之後再退參加者每人約4800日幣</t>
    <phoneticPr fontId="1" type="noConversion"/>
  </si>
  <si>
    <t>名片</t>
    <phoneticPr fontId="1" type="noConversion"/>
  </si>
  <si>
    <t>捐款</t>
    <phoneticPr fontId="1" type="noConversion"/>
  </si>
  <si>
    <t>NT$28,400（$8000安心補助退給幹部）</t>
  </si>
  <si>
    <t>NT$15000($8000/$7000)</t>
  </si>
  <si>
    <t>NT$2,580（實給$3200）</t>
  </si>
  <si>
    <t>NT$2,495（實給$2800)</t>
  </si>
  <si>
    <t>NT$3100（實給$3200)</t>
  </si>
  <si>
    <t>NT$3,195（實給$3200)</t>
  </si>
  <si>
    <t>NT$1910 （實給$1600+$310)</t>
  </si>
  <si>
    <t>NT$2230（實給$2400)</t>
  </si>
  <si>
    <t>檢討會餐費</t>
    <phoneticPr fontId="1" type="noConversion"/>
  </si>
  <si>
    <t>備註：代表處補助USD2000 匯率：USD/NTD=1/29.39</t>
    <phoneticPr fontId="1" type="noConversion"/>
  </si>
  <si>
    <t>（日幣版）</t>
    <phoneticPr fontId="1" type="noConversion"/>
  </si>
  <si>
    <t>匯率：NTD/JYP=0.2797/1</t>
    <phoneticPr fontId="1" type="noConversion"/>
  </si>
  <si>
    <t>(日幣版）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</si>
</sst>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76" formatCode="m&quot;月&quot;d&quot;日&quot;"/>
    <numFmt numFmtId="177" formatCode="m/d;@"/>
    <numFmt numFmtId="178" formatCode="[$¥-411]#,##0_);[Red]\([$¥-411]#,##0\)"/>
    <numFmt numFmtId="179" formatCode="&quot;NT$&quot;#,##0_);\(&quot;NT$&quot;#,##0\)"/>
    <numFmt numFmtId="181" formatCode="&quot;$&quot;#,##0;[Red]\-&quot;$&quot;#,##0"/>
    <numFmt numFmtId="185" formatCode="[$¥-411]#,##0;[Red]\-[$¥-411]#,##0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Arial"/>
      <family val="2"/>
    </font>
    <font>
      <sz val="12"/>
      <color rgb="FF000000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>
      <alignment vertical="center"/>
    </xf>
    <xf numFmtId="44" fontId="6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>
      <alignment vertical="center"/>
    </xf>
    <xf numFmtId="177" fontId="0" fillId="0" borderId="1" xfId="0" applyNumberFormat="1" applyBorder="1" applyAlignment="1">
      <alignment horizontal="left" vertical="center"/>
    </xf>
    <xf numFmtId="178" fontId="0" fillId="0" borderId="1" xfId="0" applyNumberFormat="1" applyBorder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177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3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>
      <alignment vertical="center"/>
    </xf>
    <xf numFmtId="179" fontId="8" fillId="0" borderId="0" xfId="0" applyNumberFormat="1" applyFont="1">
      <alignment vertical="center"/>
    </xf>
    <xf numFmtId="8" fontId="0" fillId="0" borderId="0" xfId="0" applyNumberFormat="1">
      <alignment vertical="center"/>
    </xf>
    <xf numFmtId="0" fontId="0" fillId="0" borderId="0" xfId="0">
      <alignment vertical="center"/>
    </xf>
    <xf numFmtId="179" fontId="8" fillId="0" borderId="3" xfId="0" applyNumberFormat="1" applyFont="1" applyBorder="1">
      <alignment vertical="center"/>
    </xf>
    <xf numFmtId="181" fontId="0" fillId="0" borderId="8" xfId="1" applyNumberFormat="1" applyFont="1" applyBorder="1">
      <alignment vertical="center"/>
    </xf>
    <xf numFmtId="181" fontId="7" fillId="0" borderId="8" xfId="0" applyNumberFormat="1" applyFont="1" applyBorder="1">
      <alignment vertical="center"/>
    </xf>
    <xf numFmtId="181" fontId="7" fillId="0" borderId="9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179" fontId="1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0" fillId="0" borderId="1" xfId="0" applyFont="1" applyBorder="1">
      <alignment vertical="center"/>
    </xf>
    <xf numFmtId="179" fontId="10" fillId="0" borderId="3" xfId="0" applyNumberFormat="1" applyFont="1" applyBorder="1">
      <alignment vertical="center"/>
    </xf>
    <xf numFmtId="0" fontId="10" fillId="0" borderId="0" xfId="0" applyFont="1">
      <alignment vertical="center"/>
    </xf>
    <xf numFmtId="178" fontId="2" fillId="0" borderId="0" xfId="0" applyNumberFormat="1" applyFont="1">
      <alignment vertical="center"/>
    </xf>
    <xf numFmtId="179" fontId="2" fillId="0" borderId="0" xfId="1" applyNumberFormat="1" applyFont="1">
      <alignment vertical="center"/>
    </xf>
    <xf numFmtId="179" fontId="2" fillId="0" borderId="0" xfId="0" applyNumberFormat="1" applyFont="1">
      <alignment vertical="center"/>
    </xf>
    <xf numFmtId="181" fontId="9" fillId="0" borderId="8" xfId="1" applyNumberFormat="1" applyFont="1" applyBorder="1" applyAlignment="1">
      <alignment horizontal="right" vertical="center"/>
    </xf>
    <xf numFmtId="181" fontId="9" fillId="0" borderId="8" xfId="0" applyNumberFormat="1" applyFont="1" applyBorder="1" applyAlignment="1">
      <alignment horizontal="right" vertical="center"/>
    </xf>
    <xf numFmtId="181" fontId="8" fillId="0" borderId="8" xfId="0" applyNumberFormat="1" applyFont="1" applyBorder="1">
      <alignment vertical="center"/>
    </xf>
    <xf numFmtId="181" fontId="8" fillId="0" borderId="9" xfId="0" applyNumberFormat="1" applyFont="1" applyBorder="1">
      <alignment vertical="center"/>
    </xf>
    <xf numFmtId="185" fontId="0" fillId="0" borderId="0" xfId="0" applyNumberFormat="1">
      <alignment vertical="center"/>
    </xf>
    <xf numFmtId="185" fontId="0" fillId="0" borderId="1" xfId="0" applyNumberFormat="1" applyBorder="1">
      <alignment vertical="center"/>
    </xf>
    <xf numFmtId="185" fontId="0" fillId="0" borderId="8" xfId="0" applyNumberFormat="1" applyBorder="1">
      <alignment vertical="center"/>
    </xf>
    <xf numFmtId="185" fontId="0" fillId="0" borderId="9" xfId="0" applyNumberFormat="1" applyBorder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B551-FC5D-B841-8ECE-50C2D80D6EA5}">
  <dimension ref="A1:J29"/>
  <sheetViews>
    <sheetView zoomScale="75" workbookViewId="0">
      <selection activeCell="H16" sqref="H16"/>
    </sheetView>
  </sheetViews>
  <sheetFormatPr baseColWidth="10" defaultRowHeight="15"/>
  <cols>
    <col min="2" max="2" width="19" customWidth="1"/>
    <col min="3" max="3" width="11.1640625" bestFit="1" customWidth="1"/>
    <col min="4" max="4" width="11.6640625" bestFit="1" customWidth="1"/>
    <col min="8" max="8" width="11.1640625" bestFit="1" customWidth="1"/>
    <col min="9" max="9" width="12.1640625" bestFit="1" customWidth="1"/>
    <col min="10" max="10" width="12.33203125" bestFit="1" customWidth="1"/>
  </cols>
  <sheetData>
    <row r="1" spans="1:10">
      <c r="A1" t="s">
        <v>58</v>
      </c>
      <c r="G1" t="s">
        <v>76</v>
      </c>
    </row>
    <row r="2" spans="1:10" ht="16" thickBot="1">
      <c r="A2" s="30" t="s">
        <v>59</v>
      </c>
      <c r="B2" s="30"/>
    </row>
    <row r="3" spans="1:10" ht="16" thickBot="1">
      <c r="G3" s="14"/>
      <c r="H3" s="12" t="s">
        <v>4</v>
      </c>
      <c r="I3" s="12" t="s">
        <v>5</v>
      </c>
      <c r="J3" s="17" t="s">
        <v>53</v>
      </c>
    </row>
    <row r="4" spans="1:10">
      <c r="A4" s="12" t="s">
        <v>2</v>
      </c>
      <c r="B4" s="12" t="s">
        <v>3</v>
      </c>
      <c r="C4" s="12" t="s">
        <v>4</v>
      </c>
      <c r="D4" s="12" t="s">
        <v>5</v>
      </c>
      <c r="G4" s="15" t="s">
        <v>58</v>
      </c>
      <c r="H4" s="28">
        <f>C19</f>
        <v>62240</v>
      </c>
      <c r="I4" s="28">
        <f>D19</f>
        <v>84467</v>
      </c>
      <c r="J4" s="32">
        <f>H4-I4</f>
        <v>-22227</v>
      </c>
    </row>
    <row r="5" spans="1:10" s="3" customFormat="1">
      <c r="A5" s="26">
        <v>43899</v>
      </c>
      <c r="B5" s="24" t="s">
        <v>62</v>
      </c>
      <c r="C5" s="24"/>
      <c r="D5" s="28">
        <v>22800</v>
      </c>
      <c r="G5" s="15" t="s">
        <v>55</v>
      </c>
      <c r="H5" s="28">
        <f>C29</f>
        <v>3255</v>
      </c>
      <c r="I5" s="28">
        <f>D29</f>
        <v>21269</v>
      </c>
      <c r="J5" s="33">
        <f>H5-I5</f>
        <v>-18014</v>
      </c>
    </row>
    <row r="6" spans="1:10" ht="16" thickBot="1">
      <c r="A6" s="5">
        <v>43899</v>
      </c>
      <c r="B6" t="s">
        <v>63</v>
      </c>
      <c r="C6" s="7"/>
      <c r="D6" s="28">
        <v>10880</v>
      </c>
      <c r="G6" s="16"/>
      <c r="H6" s="35">
        <f>SUM(H4:H5)</f>
        <v>65495</v>
      </c>
      <c r="I6" s="35">
        <f>SUM(I4:I5)</f>
        <v>105736</v>
      </c>
      <c r="J6" s="34">
        <f>SUM(J4:J5)</f>
        <v>-40241</v>
      </c>
    </row>
    <row r="7" spans="1:10">
      <c r="A7" s="5">
        <v>43899</v>
      </c>
      <c r="B7" t="s">
        <v>64</v>
      </c>
      <c r="C7" s="7"/>
      <c r="D7" s="28">
        <v>540</v>
      </c>
    </row>
    <row r="8" spans="1:10">
      <c r="A8" s="5">
        <v>43899</v>
      </c>
      <c r="B8" t="s">
        <v>65</v>
      </c>
      <c r="C8" s="7"/>
      <c r="D8" s="28">
        <v>4052</v>
      </c>
      <c r="G8" t="s">
        <v>94</v>
      </c>
      <c r="H8" s="27" t="s">
        <v>93</v>
      </c>
    </row>
    <row r="9" spans="1:10" ht="16" thickBot="1">
      <c r="A9" s="5">
        <v>43899</v>
      </c>
      <c r="B9" t="s">
        <v>66</v>
      </c>
      <c r="C9" s="7"/>
      <c r="D9" s="28">
        <v>960</v>
      </c>
    </row>
    <row r="10" spans="1:10">
      <c r="A10" s="5">
        <v>43899</v>
      </c>
      <c r="B10" s="3" t="s">
        <v>67</v>
      </c>
      <c r="C10" s="7"/>
      <c r="D10" s="28">
        <v>5980</v>
      </c>
      <c r="G10" s="14"/>
      <c r="H10" s="12" t="s">
        <v>4</v>
      </c>
      <c r="I10" s="12" t="s">
        <v>5</v>
      </c>
      <c r="J10" s="17" t="s">
        <v>53</v>
      </c>
    </row>
    <row r="11" spans="1:10">
      <c r="A11" s="5">
        <v>43899</v>
      </c>
      <c r="B11" t="s">
        <v>68</v>
      </c>
      <c r="C11" s="7"/>
      <c r="D11" s="28">
        <v>3489</v>
      </c>
      <c r="G11" s="15" t="s">
        <v>58</v>
      </c>
      <c r="H11" s="49">
        <v>222524</v>
      </c>
      <c r="I11" s="49">
        <v>301991</v>
      </c>
      <c r="J11" s="51">
        <f>H11-I11</f>
        <v>-79467</v>
      </c>
    </row>
    <row r="12" spans="1:10">
      <c r="A12" s="5">
        <v>43899</v>
      </c>
      <c r="B12" s="3" t="s">
        <v>69</v>
      </c>
      <c r="C12" s="7"/>
      <c r="D12" s="28">
        <v>1216</v>
      </c>
      <c r="G12" s="15" t="s">
        <v>55</v>
      </c>
      <c r="H12" s="49">
        <v>11637</v>
      </c>
      <c r="I12" s="49">
        <v>76042</v>
      </c>
      <c r="J12" s="51">
        <f>H12-I12</f>
        <v>-64405</v>
      </c>
    </row>
    <row r="13" spans="1:10" s="3" customFormat="1" ht="16" thickBot="1">
      <c r="A13" s="5">
        <v>43899</v>
      </c>
      <c r="B13" s="3" t="s">
        <v>75</v>
      </c>
      <c r="C13" s="28">
        <v>62240</v>
      </c>
      <c r="D13" s="7"/>
      <c r="G13" s="16"/>
      <c r="H13" s="50">
        <f>SUM(H11:H12)</f>
        <v>234161</v>
      </c>
      <c r="I13" s="50">
        <f>SUM(I11:I12)</f>
        <v>378033</v>
      </c>
      <c r="J13" s="52">
        <f>SUM(J11:J12)</f>
        <v>-143872</v>
      </c>
    </row>
    <row r="14" spans="1:10" s="3" customFormat="1">
      <c r="A14" s="5">
        <v>43900</v>
      </c>
      <c r="B14" s="3" t="s">
        <v>70</v>
      </c>
      <c r="C14" s="7"/>
      <c r="D14" s="28">
        <v>5100</v>
      </c>
    </row>
    <row r="15" spans="1:10" s="3" customFormat="1">
      <c r="A15" s="5">
        <v>43900</v>
      </c>
      <c r="B15" s="3" t="s">
        <v>71</v>
      </c>
      <c r="C15" s="7"/>
      <c r="D15" s="28">
        <v>5400</v>
      </c>
    </row>
    <row r="16" spans="1:10" s="3" customFormat="1">
      <c r="A16" s="5">
        <v>43901</v>
      </c>
      <c r="B16" s="3" t="s">
        <v>72</v>
      </c>
      <c r="C16" s="7"/>
      <c r="D16" s="28">
        <v>10240</v>
      </c>
    </row>
    <row r="17" spans="1:4" s="3" customFormat="1">
      <c r="A17" s="5">
        <v>43901</v>
      </c>
      <c r="B17" s="3" t="s">
        <v>73</v>
      </c>
      <c r="C17" s="7"/>
      <c r="D17" s="28">
        <v>13600</v>
      </c>
    </row>
    <row r="18" spans="1:4" s="3" customFormat="1" ht="16" thickBot="1">
      <c r="A18" s="5">
        <v>43901</v>
      </c>
      <c r="B18" s="3" t="s">
        <v>74</v>
      </c>
      <c r="C18" s="7"/>
      <c r="D18" s="28">
        <v>210</v>
      </c>
    </row>
    <row r="19" spans="1:4" s="3" customFormat="1">
      <c r="A19" s="25"/>
      <c r="B19" s="13" t="s">
        <v>9</v>
      </c>
      <c r="C19" s="31">
        <f>SUM(C5:C18)</f>
        <v>62240</v>
      </c>
      <c r="D19" s="31">
        <f>SUM(D5:D18)</f>
        <v>84467</v>
      </c>
    </row>
    <row r="20" spans="1:4" s="3" customFormat="1">
      <c r="A20" s="4"/>
    </row>
    <row r="21" spans="1:4" s="3" customFormat="1"/>
    <row r="22" spans="1:4" s="3" customFormat="1">
      <c r="A22" t="s">
        <v>55</v>
      </c>
      <c r="B22"/>
      <c r="C22"/>
      <c r="D22"/>
    </row>
    <row r="23" spans="1:4" ht="16" thickBot="1"/>
    <row r="24" spans="1:4">
      <c r="A24" s="12" t="s">
        <v>2</v>
      </c>
      <c r="B24" s="12" t="s">
        <v>3</v>
      </c>
      <c r="C24" s="12" t="s">
        <v>4</v>
      </c>
      <c r="D24" s="12" t="s">
        <v>5</v>
      </c>
    </row>
    <row r="25" spans="1:4">
      <c r="A25" s="26">
        <v>43903</v>
      </c>
      <c r="B25" s="24" t="s">
        <v>80</v>
      </c>
      <c r="C25" s="24"/>
      <c r="D25" s="28">
        <v>1008</v>
      </c>
    </row>
    <row r="26" spans="1:4" s="23" customFormat="1" ht="16">
      <c r="A26" s="5">
        <v>43903</v>
      </c>
      <c r="B26" s="11" t="s">
        <v>56</v>
      </c>
      <c r="C26" s="7"/>
      <c r="D26" s="28">
        <v>20181</v>
      </c>
    </row>
    <row r="27" spans="1:4" ht="16">
      <c r="A27" s="5">
        <v>43903</v>
      </c>
      <c r="B27" s="11" t="s">
        <v>57</v>
      </c>
      <c r="C27" s="7"/>
      <c r="D27" s="28">
        <v>440</v>
      </c>
    </row>
    <row r="28" spans="1:4" ht="16" thickBot="1">
      <c r="A28" s="22">
        <v>43903</v>
      </c>
      <c r="B28" s="20" t="s">
        <v>60</v>
      </c>
      <c r="C28" s="28">
        <v>3255</v>
      </c>
      <c r="D28" s="9"/>
    </row>
    <row r="29" spans="1:4" ht="16">
      <c r="B29" s="21" t="s">
        <v>61</v>
      </c>
      <c r="C29" s="31">
        <v>3255</v>
      </c>
      <c r="D29" s="28">
        <v>21269</v>
      </c>
    </row>
  </sheetData>
  <mergeCells count="1">
    <mergeCell ref="A2:B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03DF-2EC9-DB44-9CB8-8BC9D562C3E3}">
  <dimension ref="A1:Q40"/>
  <sheetViews>
    <sheetView tabSelected="1" topLeftCell="C1" workbookViewId="0">
      <selection activeCell="M25" sqref="M25"/>
    </sheetView>
  </sheetViews>
  <sheetFormatPr baseColWidth="10" defaultRowHeight="15"/>
  <cols>
    <col min="2" max="2" width="13.83203125" customWidth="1"/>
    <col min="3" max="3" width="12.83203125" bestFit="1" customWidth="1"/>
    <col min="4" max="4" width="12" bestFit="1" customWidth="1"/>
    <col min="8" max="8" width="38.1640625" customWidth="1"/>
    <col min="9" max="10" width="14.1640625" bestFit="1" customWidth="1"/>
    <col min="13" max="13" width="11.5" customWidth="1"/>
    <col min="14" max="15" width="12.1640625" bestFit="1" customWidth="1"/>
    <col min="16" max="16" width="11.6640625" bestFit="1" customWidth="1"/>
  </cols>
  <sheetData>
    <row r="1" spans="1:17">
      <c r="A1" t="s">
        <v>0</v>
      </c>
      <c r="G1" t="s">
        <v>22</v>
      </c>
      <c r="M1" t="s">
        <v>52</v>
      </c>
    </row>
    <row r="2" spans="1:17" ht="16" thickBot="1">
      <c r="A2" s="30" t="s">
        <v>1</v>
      </c>
      <c r="B2" s="30"/>
      <c r="G2" s="30" t="s">
        <v>23</v>
      </c>
      <c r="H2" s="30"/>
    </row>
    <row r="3" spans="1:17" ht="16" thickBot="1">
      <c r="A3" s="1"/>
      <c r="B3" s="1"/>
      <c r="C3" s="1"/>
      <c r="D3" s="1"/>
      <c r="M3" s="14"/>
      <c r="N3" s="12" t="s">
        <v>4</v>
      </c>
      <c r="O3" s="12" t="s">
        <v>5</v>
      </c>
      <c r="P3" s="17" t="s">
        <v>53</v>
      </c>
    </row>
    <row r="4" spans="1:17" ht="16" thickBot="1">
      <c r="A4" s="2" t="s">
        <v>2</v>
      </c>
      <c r="B4" s="1" t="s">
        <v>3</v>
      </c>
      <c r="C4" s="1" t="s">
        <v>4</v>
      </c>
      <c r="D4" s="1" t="s">
        <v>5</v>
      </c>
      <c r="G4" s="2" t="s">
        <v>2</v>
      </c>
      <c r="H4" s="2" t="s">
        <v>3</v>
      </c>
      <c r="I4" s="2" t="s">
        <v>4</v>
      </c>
      <c r="J4" s="2" t="s">
        <v>5</v>
      </c>
      <c r="M4" s="15" t="s">
        <v>0</v>
      </c>
      <c r="N4" s="28">
        <f>C9</f>
        <v>1020</v>
      </c>
      <c r="O4" s="28">
        <f>D9</f>
        <v>6229</v>
      </c>
      <c r="P4" s="45">
        <f>N4-O4</f>
        <v>-5209</v>
      </c>
    </row>
    <row r="5" spans="1:17" ht="16">
      <c r="A5" s="6">
        <v>44038</v>
      </c>
      <c r="B5" t="s">
        <v>7</v>
      </c>
      <c r="C5" s="36"/>
      <c r="D5" s="37">
        <v>379</v>
      </c>
      <c r="G5" s="5">
        <v>44048</v>
      </c>
      <c r="H5" s="19" t="s">
        <v>24</v>
      </c>
      <c r="I5" s="38"/>
      <c r="J5" s="37">
        <v>249</v>
      </c>
      <c r="M5" s="15" t="s">
        <v>10</v>
      </c>
      <c r="N5" s="28">
        <f>C28</f>
        <v>9750</v>
      </c>
      <c r="O5" s="28">
        <f>D28</f>
        <v>9832</v>
      </c>
      <c r="P5" s="46">
        <f>N5-O5</f>
        <v>-82</v>
      </c>
    </row>
    <row r="6" spans="1:17" ht="16">
      <c r="A6" s="6">
        <v>44047</v>
      </c>
      <c r="B6" t="s">
        <v>6</v>
      </c>
      <c r="C6" s="36"/>
      <c r="D6" s="37">
        <v>350</v>
      </c>
      <c r="G6" s="5">
        <v>44048</v>
      </c>
      <c r="H6" s="19" t="s">
        <v>25</v>
      </c>
      <c r="I6" s="38"/>
      <c r="J6" s="37">
        <v>109</v>
      </c>
      <c r="M6" s="15" t="s">
        <v>22</v>
      </c>
      <c r="N6" s="28">
        <f>I38</f>
        <v>179857</v>
      </c>
      <c r="O6" s="28">
        <f>J38</f>
        <v>179849</v>
      </c>
      <c r="P6" s="47">
        <f>N6-O6</f>
        <v>8</v>
      </c>
    </row>
    <row r="7" spans="1:17" ht="16">
      <c r="A7" s="6">
        <v>44049</v>
      </c>
      <c r="B7" t="s">
        <v>20</v>
      </c>
      <c r="C7" s="37">
        <v>1020</v>
      </c>
      <c r="D7" s="38"/>
      <c r="G7" s="5">
        <v>44062</v>
      </c>
      <c r="H7" s="19" t="s">
        <v>26</v>
      </c>
      <c r="I7" s="38"/>
      <c r="J7" s="37">
        <v>613</v>
      </c>
      <c r="M7" s="15" t="s">
        <v>55</v>
      </c>
      <c r="N7" s="28">
        <f>C36</f>
        <v>10000</v>
      </c>
      <c r="O7" s="7"/>
      <c r="P7" s="47">
        <f>N7-O7</f>
        <v>10000</v>
      </c>
    </row>
    <row r="8" spans="1:17" ht="17" thickBot="1">
      <c r="A8" s="8">
        <v>44049</v>
      </c>
      <c r="B8" s="1" t="s">
        <v>8</v>
      </c>
      <c r="C8" s="39"/>
      <c r="D8" s="37">
        <v>5500</v>
      </c>
      <c r="G8" s="5">
        <v>44066</v>
      </c>
      <c r="H8" s="19" t="s">
        <v>29</v>
      </c>
      <c r="I8" s="38"/>
      <c r="J8" s="37">
        <v>38</v>
      </c>
      <c r="M8" s="16"/>
      <c r="N8" s="35">
        <f>SUM(N4:N7)</f>
        <v>200627</v>
      </c>
      <c r="O8" s="35">
        <f>SUM(O4:O7)</f>
        <v>195910</v>
      </c>
      <c r="P8" s="48">
        <f>SUM(P4:P7)</f>
        <v>4717</v>
      </c>
    </row>
    <row r="9" spans="1:17" ht="16">
      <c r="B9" s="10" t="s">
        <v>9</v>
      </c>
      <c r="C9" s="37">
        <f>SUM(C5:C8)</f>
        <v>1020</v>
      </c>
      <c r="D9" s="40">
        <f>SUM(D5:D8)</f>
        <v>6229</v>
      </c>
      <c r="G9" s="5">
        <v>44067</v>
      </c>
      <c r="H9" s="19" t="s">
        <v>30</v>
      </c>
      <c r="I9" s="38"/>
      <c r="J9" s="37">
        <v>44</v>
      </c>
      <c r="Q9" s="29"/>
    </row>
    <row r="10" spans="1:17" ht="16">
      <c r="G10" s="5">
        <v>44069</v>
      </c>
      <c r="H10" s="19" t="s">
        <v>31</v>
      </c>
      <c r="I10" s="38"/>
      <c r="J10" s="37">
        <v>268</v>
      </c>
      <c r="M10" t="s">
        <v>92</v>
      </c>
      <c r="N10" t="s">
        <v>93</v>
      </c>
    </row>
    <row r="11" spans="1:17" ht="17" thickBot="1">
      <c r="G11" s="5">
        <v>44077</v>
      </c>
      <c r="H11" s="19" t="s">
        <v>34</v>
      </c>
      <c r="I11" s="38"/>
      <c r="J11" s="37">
        <v>934</v>
      </c>
    </row>
    <row r="12" spans="1:17" ht="16">
      <c r="G12" s="5">
        <v>44077</v>
      </c>
      <c r="H12" s="19" t="s">
        <v>32</v>
      </c>
      <c r="I12" s="38"/>
      <c r="J12" s="37">
        <v>1200</v>
      </c>
      <c r="M12" s="14"/>
      <c r="N12" s="12" t="s">
        <v>4</v>
      </c>
      <c r="O12" s="12" t="s">
        <v>5</v>
      </c>
      <c r="P12" s="17" t="s">
        <v>53</v>
      </c>
    </row>
    <row r="13" spans="1:17" ht="16">
      <c r="G13" s="5">
        <v>44077</v>
      </c>
      <c r="H13" s="19" t="s">
        <v>54</v>
      </c>
      <c r="I13" s="38"/>
      <c r="J13" s="37">
        <v>60</v>
      </c>
      <c r="M13" s="15" t="s">
        <v>0</v>
      </c>
      <c r="N13" s="49">
        <v>3647</v>
      </c>
      <c r="O13" s="49">
        <v>22270</v>
      </c>
      <c r="P13" s="51">
        <f>N13-O13</f>
        <v>-18623</v>
      </c>
    </row>
    <row r="14" spans="1:17" ht="16">
      <c r="A14" t="s">
        <v>10</v>
      </c>
      <c r="G14" s="5">
        <v>44077</v>
      </c>
      <c r="H14" s="19" t="s">
        <v>33</v>
      </c>
      <c r="I14" s="38"/>
      <c r="J14" s="37">
        <v>750</v>
      </c>
      <c r="M14" s="15" t="s">
        <v>10</v>
      </c>
      <c r="N14" s="49">
        <v>34869</v>
      </c>
      <c r="O14" s="49">
        <v>35152</v>
      </c>
      <c r="P14" s="51">
        <f>N14-O14</f>
        <v>-283</v>
      </c>
    </row>
    <row r="15" spans="1:17" ht="16">
      <c r="A15" s="30" t="s">
        <v>11</v>
      </c>
      <c r="B15" s="30"/>
      <c r="G15" s="5">
        <v>44084</v>
      </c>
      <c r="H15" s="19" t="s">
        <v>35</v>
      </c>
      <c r="I15" s="38"/>
      <c r="J15" s="37">
        <v>950</v>
      </c>
      <c r="M15" s="15" t="s">
        <v>22</v>
      </c>
      <c r="N15" s="49">
        <v>643035</v>
      </c>
      <c r="O15" s="49">
        <v>643007</v>
      </c>
      <c r="P15" s="51">
        <f>N15-O15</f>
        <v>28</v>
      </c>
    </row>
    <row r="16" spans="1:17" ht="17" thickBot="1">
      <c r="G16" s="5">
        <v>44084</v>
      </c>
      <c r="H16" s="19" t="s">
        <v>36</v>
      </c>
      <c r="I16" s="38"/>
      <c r="J16" s="37">
        <v>236</v>
      </c>
      <c r="M16" s="15" t="s">
        <v>55</v>
      </c>
      <c r="N16" s="49">
        <v>35753</v>
      </c>
      <c r="O16" s="49"/>
      <c r="P16" s="51">
        <f>N16-O16</f>
        <v>35753</v>
      </c>
    </row>
    <row r="17" spans="1:16" ht="17" thickBot="1">
      <c r="A17" s="2" t="s">
        <v>2</v>
      </c>
      <c r="B17" s="2" t="s">
        <v>3</v>
      </c>
      <c r="C17" s="2" t="s">
        <v>4</v>
      </c>
      <c r="D17" s="2" t="s">
        <v>5</v>
      </c>
      <c r="G17" s="5">
        <v>44085</v>
      </c>
      <c r="H17" s="19" t="s">
        <v>37</v>
      </c>
      <c r="I17" s="38"/>
      <c r="J17" s="37">
        <v>70</v>
      </c>
      <c r="M17" s="16"/>
      <c r="N17" s="50">
        <f>SUM(N13:N16)</f>
        <v>717304</v>
      </c>
      <c r="O17" s="50">
        <f>SUM(O13:O16)</f>
        <v>700429</v>
      </c>
      <c r="P17" s="52">
        <f>SUM(P13:P16)</f>
        <v>16875</v>
      </c>
    </row>
    <row r="18" spans="1:16" ht="16">
      <c r="A18" s="5">
        <v>44051</v>
      </c>
      <c r="B18" s="18" t="s">
        <v>12</v>
      </c>
      <c r="C18" s="36"/>
      <c r="D18" s="37">
        <v>131</v>
      </c>
      <c r="G18" s="5">
        <v>44088</v>
      </c>
      <c r="H18" s="19" t="s">
        <v>27</v>
      </c>
      <c r="I18" s="38"/>
      <c r="J18" s="37">
        <v>212</v>
      </c>
    </row>
    <row r="19" spans="1:16" ht="16">
      <c r="A19" s="5">
        <v>44053</v>
      </c>
      <c r="B19" s="19" t="s">
        <v>13</v>
      </c>
      <c r="C19" s="36"/>
      <c r="D19" s="37">
        <v>48</v>
      </c>
      <c r="G19" s="5">
        <v>44089</v>
      </c>
      <c r="H19" s="19" t="s">
        <v>40</v>
      </c>
      <c r="I19" s="38"/>
      <c r="J19" s="37">
        <v>3913</v>
      </c>
    </row>
    <row r="20" spans="1:16" ht="16">
      <c r="A20" s="5">
        <v>44053</v>
      </c>
      <c r="B20" s="19" t="s">
        <v>14</v>
      </c>
      <c r="C20" s="36"/>
      <c r="D20" s="37">
        <v>80</v>
      </c>
      <c r="G20" s="5">
        <v>44090</v>
      </c>
      <c r="H20" s="19" t="s">
        <v>38</v>
      </c>
      <c r="I20" s="38"/>
      <c r="J20" s="37">
        <v>590</v>
      </c>
    </row>
    <row r="21" spans="1:16" ht="16">
      <c r="A21" s="5">
        <v>44053</v>
      </c>
      <c r="B21" s="19" t="s">
        <v>15</v>
      </c>
      <c r="C21" s="36"/>
      <c r="D21" s="37">
        <v>27</v>
      </c>
      <c r="G21" s="5">
        <v>44090</v>
      </c>
      <c r="H21" s="19" t="s">
        <v>39</v>
      </c>
      <c r="I21" s="38"/>
      <c r="J21" s="37">
        <v>63</v>
      </c>
    </row>
    <row r="22" spans="1:16" ht="16">
      <c r="A22" s="5">
        <v>44053</v>
      </c>
      <c r="B22" s="19" t="s">
        <v>16</v>
      </c>
      <c r="C22" s="36"/>
      <c r="D22" s="37">
        <v>538</v>
      </c>
      <c r="G22" s="5">
        <v>44091</v>
      </c>
      <c r="H22" s="18" t="s">
        <v>41</v>
      </c>
      <c r="I22" s="38"/>
      <c r="J22" s="41" t="s">
        <v>82</v>
      </c>
    </row>
    <row r="23" spans="1:16" ht="16">
      <c r="A23" s="5">
        <v>44053</v>
      </c>
      <c r="B23" s="19" t="s">
        <v>28</v>
      </c>
      <c r="C23" s="36"/>
      <c r="D23" s="37">
        <v>398</v>
      </c>
      <c r="G23" s="5">
        <v>44091</v>
      </c>
      <c r="H23" s="18" t="s">
        <v>42</v>
      </c>
      <c r="I23" s="38"/>
      <c r="J23" s="41" t="s">
        <v>83</v>
      </c>
    </row>
    <row r="24" spans="1:16" ht="16">
      <c r="A24" s="5">
        <v>44054</v>
      </c>
      <c r="B24" s="19" t="s">
        <v>17</v>
      </c>
      <c r="C24" s="36"/>
      <c r="D24" s="37">
        <v>60</v>
      </c>
      <c r="G24" s="5">
        <v>44091</v>
      </c>
      <c r="H24" s="18" t="s">
        <v>43</v>
      </c>
      <c r="I24" s="38"/>
      <c r="J24" s="37">
        <v>19500</v>
      </c>
    </row>
    <row r="25" spans="1:16" ht="16">
      <c r="A25" s="5">
        <v>44055</v>
      </c>
      <c r="B25" s="19" t="s">
        <v>18</v>
      </c>
      <c r="C25" s="36"/>
      <c r="D25" s="37">
        <v>8400</v>
      </c>
      <c r="G25" s="5">
        <v>44091</v>
      </c>
      <c r="H25" s="19" t="s">
        <v>44</v>
      </c>
      <c r="I25" s="38"/>
      <c r="J25" s="37">
        <v>20000</v>
      </c>
    </row>
    <row r="26" spans="1:16" ht="16">
      <c r="A26" s="5">
        <v>44055</v>
      </c>
      <c r="B26" s="19" t="s">
        <v>19</v>
      </c>
      <c r="C26" s="36"/>
      <c r="D26" s="37">
        <v>150</v>
      </c>
      <c r="G26" s="5">
        <v>44091</v>
      </c>
      <c r="H26" s="18" t="s">
        <v>21</v>
      </c>
      <c r="I26" s="37">
        <v>120400</v>
      </c>
      <c r="J26" s="38"/>
    </row>
    <row r="27" spans="1:16" ht="17" thickBot="1">
      <c r="A27" s="5">
        <v>44055</v>
      </c>
      <c r="B27" s="19" t="s">
        <v>21</v>
      </c>
      <c r="C27" s="37">
        <v>9750</v>
      </c>
      <c r="D27" s="38"/>
      <c r="G27" s="5">
        <v>44092</v>
      </c>
      <c r="H27" s="19" t="s">
        <v>45</v>
      </c>
      <c r="I27" s="38"/>
      <c r="J27" s="37">
        <v>5160</v>
      </c>
    </row>
    <row r="28" spans="1:16" ht="16">
      <c r="A28" s="12"/>
      <c r="B28" s="13" t="s">
        <v>9</v>
      </c>
      <c r="C28" s="40">
        <f>SUM(C18:C27)</f>
        <v>9750</v>
      </c>
      <c r="D28" s="40">
        <f>SUM(D18:D27)</f>
        <v>9832</v>
      </c>
      <c r="G28" s="5">
        <v>44092</v>
      </c>
      <c r="H28" s="18" t="s">
        <v>46</v>
      </c>
      <c r="I28" s="38"/>
      <c r="J28" s="41" t="s">
        <v>84</v>
      </c>
    </row>
    <row r="29" spans="1:16" ht="16">
      <c r="G29" s="5">
        <v>44092</v>
      </c>
      <c r="H29" s="18" t="s">
        <v>47</v>
      </c>
      <c r="I29" s="38"/>
      <c r="J29" s="41" t="s">
        <v>85</v>
      </c>
    </row>
    <row r="30" spans="1:16" ht="16">
      <c r="G30" s="5">
        <v>44092</v>
      </c>
      <c r="H30" s="18" t="s">
        <v>48</v>
      </c>
      <c r="I30" s="38"/>
      <c r="J30" s="41" t="s">
        <v>86</v>
      </c>
    </row>
    <row r="31" spans="1:16" ht="16">
      <c r="G31" s="5">
        <v>44092</v>
      </c>
      <c r="H31" s="18" t="s">
        <v>49</v>
      </c>
      <c r="I31" s="38"/>
      <c r="J31" s="41" t="s">
        <v>87</v>
      </c>
    </row>
    <row r="32" spans="1:16" ht="16">
      <c r="A32" t="s">
        <v>55</v>
      </c>
      <c r="G32" s="5">
        <v>44092</v>
      </c>
      <c r="H32" s="18" t="s">
        <v>50</v>
      </c>
      <c r="I32" s="38"/>
      <c r="J32" s="41" t="s">
        <v>88</v>
      </c>
    </row>
    <row r="33" spans="1:16" ht="17" thickBot="1">
      <c r="G33" s="5">
        <v>44092</v>
      </c>
      <c r="H33" s="18" t="s">
        <v>51</v>
      </c>
      <c r="I33" s="38"/>
      <c r="J33" s="41" t="s">
        <v>89</v>
      </c>
    </row>
    <row r="34" spans="1:16" s="3" customFormat="1" ht="17" thickBot="1">
      <c r="A34" s="2" t="s">
        <v>2</v>
      </c>
      <c r="B34" s="2" t="s">
        <v>3</v>
      </c>
      <c r="C34" s="2" t="s">
        <v>4</v>
      </c>
      <c r="D34" s="2" t="s">
        <v>5</v>
      </c>
      <c r="G34" s="5">
        <v>44092</v>
      </c>
      <c r="H34" s="18" t="s">
        <v>77</v>
      </c>
      <c r="I34" s="43">
        <v>58780</v>
      </c>
      <c r="J34" s="38"/>
      <c r="M34"/>
      <c r="N34"/>
      <c r="O34"/>
      <c r="P34"/>
    </row>
    <row r="35" spans="1:16" s="3" customFormat="1" ht="17" thickBot="1">
      <c r="A35" s="5">
        <v>44074</v>
      </c>
      <c r="B35" s="3" t="s">
        <v>81</v>
      </c>
      <c r="C35" s="37">
        <v>10000</v>
      </c>
      <c r="G35" s="5">
        <v>44092</v>
      </c>
      <c r="H35" s="18" t="s">
        <v>78</v>
      </c>
      <c r="I35" s="42"/>
      <c r="J35" s="44">
        <v>58780</v>
      </c>
    </row>
    <row r="36" spans="1:16" ht="16">
      <c r="A36" s="12"/>
      <c r="B36" s="13" t="s">
        <v>9</v>
      </c>
      <c r="C36" s="40">
        <f>SUM(C35)</f>
        <v>10000</v>
      </c>
      <c r="D36" s="12"/>
      <c r="G36" s="5">
        <v>44092</v>
      </c>
      <c r="H36" s="18" t="s">
        <v>20</v>
      </c>
      <c r="I36" s="37">
        <v>677</v>
      </c>
      <c r="J36" s="38"/>
      <c r="M36" s="3"/>
      <c r="N36" s="3"/>
      <c r="O36" s="3"/>
      <c r="P36" s="3"/>
    </row>
    <row r="37" spans="1:16" ht="17" thickBot="1">
      <c r="G37" s="5">
        <v>44121</v>
      </c>
      <c r="H37" s="18" t="s">
        <v>90</v>
      </c>
      <c r="I37" s="38"/>
      <c r="J37" s="37">
        <v>6000</v>
      </c>
    </row>
    <row r="38" spans="1:16" ht="16">
      <c r="G38" s="12"/>
      <c r="H38" s="13" t="s">
        <v>9</v>
      </c>
      <c r="I38" s="40">
        <f>SUM(I5:I37)</f>
        <v>179857</v>
      </c>
      <c r="J38" s="40">
        <v>179849</v>
      </c>
    </row>
    <row r="39" spans="1:16">
      <c r="G39" t="s">
        <v>79</v>
      </c>
    </row>
    <row r="40" spans="1:16">
      <c r="G40" t="s">
        <v>91</v>
      </c>
    </row>
  </sheetData>
  <mergeCells count="3">
    <mergeCell ref="A2:B2"/>
    <mergeCell ref="A15:B15"/>
    <mergeCell ref="G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2020上半年</vt:lpstr>
      <vt:lpstr>2020下半年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2020-11-01T16:21:43Z</dcterms:created>
  <dcterms:modified xsi:type="dcterms:W3CDTF">2020-11-04T14:43:46Z</dcterms:modified>
</cp:coreProperties>
</file>